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70" windowHeight="0" activeTab="1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2" l="1"/>
  <c r="Q11" i="2"/>
  <c r="H36" i="2"/>
  <c r="I37" i="2"/>
  <c r="Q10" i="2"/>
  <c r="Q9" i="2"/>
  <c r="Q8" i="2"/>
  <c r="I28" i="2"/>
  <c r="H27" i="2"/>
  <c r="J12" i="2"/>
  <c r="H63" i="1"/>
  <c r="L37" i="1"/>
  <c r="L35" i="1"/>
  <c r="K32" i="1"/>
  <c r="K30" i="1"/>
  <c r="K28" i="1"/>
  <c r="T14" i="1"/>
  <c r="T13" i="1"/>
  <c r="T12" i="1"/>
</calcChain>
</file>

<file path=xl/sharedStrings.xml><?xml version="1.0" encoding="utf-8"?>
<sst xmlns="http://schemas.openxmlformats.org/spreadsheetml/2006/main" count="127" uniqueCount="106">
  <si>
    <t>Cuentas significativas</t>
  </si>
  <si>
    <t>Para la evaluación que tu realices para tu auditoría</t>
  </si>
  <si>
    <t xml:space="preserve">Combinación </t>
  </si>
  <si>
    <t>Riesgo Inherente</t>
  </si>
  <si>
    <t>Riesgo Control</t>
  </si>
  <si>
    <t>Transacción</t>
  </si>
  <si>
    <t>Compañía</t>
  </si>
  <si>
    <t>Comercio</t>
  </si>
  <si>
    <t>Contado</t>
  </si>
  <si>
    <t>Crédtito</t>
  </si>
  <si>
    <t>Alto volumen de transacciones</t>
  </si>
  <si>
    <t>ALTO</t>
  </si>
  <si>
    <t>Bajo</t>
  </si>
  <si>
    <t>Riesgo combinación</t>
  </si>
  <si>
    <t>Medio</t>
  </si>
  <si>
    <t>Alto</t>
  </si>
  <si>
    <t>Alcance de la muestra de auditoría</t>
  </si>
  <si>
    <t>Umbral</t>
  </si>
  <si>
    <t>Primer concpeto</t>
  </si>
  <si>
    <t>Segundo concepto, compo determino el umbral o mi nivel de muestra:</t>
  </si>
  <si>
    <t>Utilidad antes de impuestos</t>
  </si>
  <si>
    <t>S/</t>
  </si>
  <si>
    <t>Materialidad</t>
  </si>
  <si>
    <t xml:space="preserve">Error tolerable </t>
  </si>
  <si>
    <t>50%-75%</t>
  </si>
  <si>
    <t>Sad</t>
  </si>
  <si>
    <t>error material que indica que los rubros en los estados financieros, no son razonables</t>
  </si>
  <si>
    <t>Muestras</t>
  </si>
  <si>
    <t>Partidas destacadas</t>
  </si>
  <si>
    <t>Tercer concepto</t>
  </si>
  <si>
    <t>Alcande de revisión del rubro Efectivo y equivalente</t>
  </si>
  <si>
    <t>Partidas conciliatorias- aseveracíon</t>
  </si>
  <si>
    <t>Existencia</t>
  </si>
  <si>
    <t>Cheques girado y no cobrados</t>
  </si>
  <si>
    <t>Saldo contable</t>
  </si>
  <si>
    <t>Saldos bancos</t>
  </si>
  <si>
    <t>(+)</t>
  </si>
  <si>
    <t>Cheques girados no cobrados</t>
  </si>
  <si>
    <t>p</t>
  </si>
  <si>
    <t>Cotejado con Balance de comprobación xxxx</t>
  </si>
  <si>
    <t>c</t>
  </si>
  <si>
    <t>Cotejado con el extracto de bancos de la compañía  xxxxx</t>
  </si>
  <si>
    <t>ET</t>
  </si>
  <si>
    <t>Alcance o scope</t>
  </si>
  <si>
    <t>Muestra</t>
  </si>
  <si>
    <t>2 conceptos</t>
  </si>
  <si>
    <t>partida cheque girado</t>
  </si>
  <si>
    <t>Juicio profesional</t>
  </si>
  <si>
    <t>Revisas aleatoriamente, partidas no destacadas (Random)</t>
  </si>
  <si>
    <t>Naturaleza, alcance</t>
  </si>
  <si>
    <t>Aseveraciones que las cuentas significativas</t>
  </si>
  <si>
    <t>Integridad</t>
  </si>
  <si>
    <t>Valuación</t>
  </si>
  <si>
    <t>Oportunidad</t>
  </si>
  <si>
    <t>Presentación y/o revelación</t>
  </si>
  <si>
    <t>Respuesta como auditor</t>
  </si>
  <si>
    <t xml:space="preserve">es dar procedimientos diseñados </t>
  </si>
  <si>
    <t>a mitigar estos riesgos</t>
  </si>
  <si>
    <t>Confirmación a Bancos</t>
  </si>
  <si>
    <t>x</t>
  </si>
  <si>
    <t>Cuentas corrientes</t>
  </si>
  <si>
    <t>cuentas de ahorro</t>
  </si>
  <si>
    <t>depositos a plazo</t>
  </si>
  <si>
    <t>derivados (forwards, swaps entre otros)</t>
  </si>
  <si>
    <t>Obligaciones financieras</t>
  </si>
  <si>
    <t>préstamos, pagarés</t>
  </si>
  <si>
    <t>préstamos sindicados, leasing entre otros</t>
  </si>
  <si>
    <t>Cuarto tipo</t>
  </si>
  <si>
    <t>partida cheque girado  y no cobrados</t>
  </si>
  <si>
    <t>Revisar, através de la tecnica de auditría</t>
  </si>
  <si>
    <t>de rejecucicón, las conciliaciones bancarías</t>
  </si>
  <si>
    <t>Cheques girado no cobrados</t>
  </si>
  <si>
    <t>abonos no identificados</t>
  </si>
  <si>
    <t>Muestra de partidas destacadas atraves</t>
  </si>
  <si>
    <t>erro tolerables, y muestra aleatoria (RANDOM)</t>
  </si>
  <si>
    <t>Cortes de chequeras y/o transferencia, de manera correcta</t>
  </si>
  <si>
    <t>Tipo de cambio de las partidas monertarias, diferentes a la moneda funcional</t>
  </si>
  <si>
    <t>del negocio</t>
  </si>
  <si>
    <t>Revisar los ingresos financieros de los equivalentes de efectivo, que te generen</t>
  </si>
  <si>
    <t>rendimientos financieros (Depositos a plazos menoras a 3 meses).</t>
  </si>
  <si>
    <t>Procedimientos de detalle y revisión</t>
  </si>
  <si>
    <t>Cercana al cierre fiscal del pais donde ejecute el negocio</t>
  </si>
  <si>
    <t>xxx</t>
  </si>
  <si>
    <t>Politicas contables e IFRS</t>
  </si>
  <si>
    <t>xx</t>
  </si>
  <si>
    <t>Descripción del rubro efectivo y equivalente de efectivo</t>
  </si>
  <si>
    <t>Saldos</t>
  </si>
  <si>
    <t>31.12.x</t>
  </si>
  <si>
    <t>Ajustes</t>
  </si>
  <si>
    <t>Reclasificaciones</t>
  </si>
  <si>
    <t>Debe</t>
  </si>
  <si>
    <t>Haber</t>
  </si>
  <si>
    <t>Saldos para informe</t>
  </si>
  <si>
    <t>Cuentas de ahorro</t>
  </si>
  <si>
    <t>Fondos mutuos</t>
  </si>
  <si>
    <t>NIC 7 : estado flujos de efectivos</t>
  </si>
  <si>
    <t>Efectivo y equivalente de efectivo, reconocido de disponilidad imendiata y menores a tres mess</t>
  </si>
  <si>
    <t>Depositos a plazo mayores a tres meses</t>
  </si>
  <si>
    <t>Depositos a plazos mayores a tres meses</t>
  </si>
  <si>
    <t>NIIF 9, activos financieros, que nacen a través de un contrato como inversión financiera a costo amortizaco</t>
  </si>
  <si>
    <t>Propuesta de auditoría, se propone la siguiente reclasificación</t>
  </si>
  <si>
    <r>
      <t>|-----------------------------</t>
    </r>
    <r>
      <rPr>
        <b/>
        <sz val="10"/>
        <color indexed="10"/>
        <rFont val="Arial"/>
        <family val="2"/>
      </rPr>
      <t xml:space="preserve">  </t>
    </r>
    <r>
      <rPr>
        <b/>
        <sz val="10"/>
        <color indexed="10"/>
        <rFont val="System"/>
      </rPr>
      <t>-----------------------------|</t>
    </r>
  </si>
  <si>
    <t>Inversión financiera- depositos a plazo</t>
  </si>
  <si>
    <t>Equivalente de efectivo</t>
  </si>
  <si>
    <t>NIIF 9, activos financieros, que nacen a través de un contratos como inversión financiero con a efcetos a resultados</t>
  </si>
  <si>
    <t>Inversión financiera- fondos mutuos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</si>
</sst>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0"/>
      <name val="Bookshelf Symbol 7"/>
      <charset val="2"/>
    </font>
    <font>
      <sz val="12"/>
      <color indexed="10"/>
      <name val="AT_4_2"/>
      <family val="4"/>
    </font>
    <font>
      <b/>
      <sz val="10"/>
      <color indexed="10"/>
      <name val="System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9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/>
    <xf numFmtId="3" fontId="0" fillId="0" borderId="0" xfId="0" applyNumberFormat="1"/>
    <xf numFmtId="164" fontId="0" fillId="0" borderId="0" xfId="1" applyNumberFormat="1" applyFont="1"/>
    <xf numFmtId="3" fontId="0" fillId="0" borderId="0" xfId="0" applyNumberFormat="1" applyAlignment="1">
      <alignment horizontal="center"/>
    </xf>
    <xf numFmtId="164" fontId="0" fillId="2" borderId="0" xfId="1" applyNumberFormat="1" applyFont="1" applyFill="1"/>
    <xf numFmtId="3" fontId="0" fillId="2" borderId="0" xfId="0" applyNumberFormat="1" applyFill="1"/>
    <xf numFmtId="0" fontId="0" fillId="0" borderId="0" xfId="0" applyNumberFormat="1" applyAlignment="1"/>
    <xf numFmtId="0" fontId="3" fillId="0" borderId="0" xfId="0" applyNumberFormat="1" applyFont="1" applyAlignment="1"/>
    <xf numFmtId="3" fontId="0" fillId="3" borderId="0" xfId="0" applyNumberFormat="1" applyFill="1"/>
    <xf numFmtId="0" fontId="4" fillId="0" borderId="0" xfId="0" applyNumberFormat="1" applyFont="1" applyAlignment="1"/>
    <xf numFmtId="164" fontId="0" fillId="0" borderId="0" xfId="0" applyNumberFormat="1"/>
    <xf numFmtId="3" fontId="0" fillId="4" borderId="0" xfId="0" applyNumberFormat="1" applyFill="1"/>
    <xf numFmtId="0" fontId="0" fillId="5" borderId="0" xfId="0" applyFill="1"/>
    <xf numFmtId="3" fontId="0" fillId="5" borderId="0" xfId="0" applyNumberFormat="1" applyFill="1"/>
    <xf numFmtId="0" fontId="2" fillId="0" borderId="0" xfId="0" applyFont="1"/>
    <xf numFmtId="3" fontId="0" fillId="0" borderId="1" xfId="0" applyNumberFormat="1" applyBorder="1"/>
    <xf numFmtId="0" fontId="5" fillId="0" borderId="0" xfId="0" applyNumberFormat="1" applyFont="1" applyAlignment="1"/>
    <xf numFmtId="3" fontId="0" fillId="0" borderId="2" xfId="0" applyNumberFormat="1" applyBorder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112"/>
  <sheetViews>
    <sheetView topLeftCell="B115" workbookViewId="0">
      <selection activeCell="N136" sqref="N136"/>
    </sheetView>
  </sheetViews>
  <sheetFormatPr baseColWidth="10" defaultColWidth="9.140625" defaultRowHeight="15"/>
  <cols>
    <col min="4" max="4" width="31.140625" customWidth="1"/>
    <col min="11" max="11" width="14.140625" bestFit="1" customWidth="1"/>
    <col min="12" max="12" width="11.140625" bestFit="1" customWidth="1"/>
    <col min="18" max="18" width="30" bestFit="1" customWidth="1"/>
    <col min="20" max="20" width="11.140625" bestFit="1" customWidth="1"/>
  </cols>
  <sheetData>
    <row r="4" spans="4:20">
      <c r="F4" t="s">
        <v>0</v>
      </c>
    </row>
    <row r="6" spans="4:20">
      <c r="F6" t="s">
        <v>1</v>
      </c>
    </row>
    <row r="8" spans="4:20">
      <c r="D8" t="s">
        <v>18</v>
      </c>
      <c r="T8" s="7">
        <v>250000</v>
      </c>
    </row>
    <row r="9" spans="4:20">
      <c r="F9" t="s">
        <v>2</v>
      </c>
      <c r="I9" s="18" t="s">
        <v>3</v>
      </c>
      <c r="L9" s="18" t="s">
        <v>4</v>
      </c>
      <c r="T9" s="3" t="s">
        <v>17</v>
      </c>
    </row>
    <row r="11" spans="4:20">
      <c r="I11" t="s">
        <v>5</v>
      </c>
      <c r="L11" t="s">
        <v>6</v>
      </c>
      <c r="O11" t="s">
        <v>13</v>
      </c>
      <c r="R11" t="s">
        <v>16</v>
      </c>
    </row>
    <row r="12" spans="4:20">
      <c r="O12" t="s">
        <v>15</v>
      </c>
      <c r="R12" s="2">
        <v>0.25</v>
      </c>
      <c r="T12" s="8">
        <f>+$T$8*R12</f>
        <v>62500</v>
      </c>
    </row>
    <row r="13" spans="4:20">
      <c r="I13" t="s">
        <v>11</v>
      </c>
      <c r="L13" t="s">
        <v>12</v>
      </c>
      <c r="O13" t="s">
        <v>14</v>
      </c>
      <c r="R13" s="2">
        <v>0.5</v>
      </c>
      <c r="T13" s="6">
        <f t="shared" ref="T13:T14" si="0">+$T$8*R13</f>
        <v>125000</v>
      </c>
    </row>
    <row r="14" spans="4:20">
      <c r="O14" t="s">
        <v>12</v>
      </c>
      <c r="R14" s="2">
        <v>0.75</v>
      </c>
      <c r="T14" s="8">
        <f t="shared" si="0"/>
        <v>187500</v>
      </c>
    </row>
    <row r="17" spans="4:14">
      <c r="F17" s="1" t="s">
        <v>8</v>
      </c>
    </row>
    <row r="18" spans="4:14">
      <c r="D18" t="s">
        <v>7</v>
      </c>
      <c r="F18" s="1"/>
      <c r="G18" t="s">
        <v>10</v>
      </c>
    </row>
    <row r="19" spans="4:14">
      <c r="F19" s="1" t="s">
        <v>9</v>
      </c>
    </row>
    <row r="22" spans="4:14">
      <c r="D22" t="s">
        <v>19</v>
      </c>
    </row>
    <row r="24" spans="4:14">
      <c r="F24" s="4"/>
      <c r="G24" s="4"/>
      <c r="H24" s="4"/>
      <c r="K24" t="s">
        <v>21</v>
      </c>
    </row>
    <row r="26" spans="4:14">
      <c r="F26" s="1" t="s">
        <v>20</v>
      </c>
      <c r="G26" s="1"/>
      <c r="H26" s="1"/>
      <c r="K26" s="5">
        <v>10000000</v>
      </c>
    </row>
    <row r="28" spans="4:14">
      <c r="F28" t="s">
        <v>22</v>
      </c>
      <c r="I28" s="2">
        <v>0.05</v>
      </c>
      <c r="K28" s="6">
        <f>+K26*I28</f>
        <v>500000</v>
      </c>
      <c r="M28" t="s">
        <v>26</v>
      </c>
    </row>
    <row r="30" spans="4:14">
      <c r="F30" t="s">
        <v>23</v>
      </c>
      <c r="I30" t="s">
        <v>24</v>
      </c>
      <c r="K30" s="6">
        <f>+K28*50%</f>
        <v>250000</v>
      </c>
      <c r="M30" t="s">
        <v>27</v>
      </c>
      <c r="N30" t="s">
        <v>28</v>
      </c>
    </row>
    <row r="32" spans="4:14">
      <c r="F32" t="s">
        <v>25</v>
      </c>
      <c r="I32" s="2">
        <v>0.05</v>
      </c>
      <c r="K32" s="6">
        <f>+K28*I32</f>
        <v>25000</v>
      </c>
    </row>
    <row r="35" spans="3:13">
      <c r="K35" t="s">
        <v>42</v>
      </c>
      <c r="L35" s="14">
        <f>+K30</f>
        <v>250000</v>
      </c>
    </row>
    <row r="36" spans="3:13">
      <c r="D36" t="s">
        <v>29</v>
      </c>
      <c r="K36" t="s">
        <v>43</v>
      </c>
    </row>
    <row r="37" spans="3:13">
      <c r="K37" s="2">
        <v>0.5</v>
      </c>
      <c r="L37" s="6">
        <f>+L35*K37</f>
        <v>125000</v>
      </c>
      <c r="M37" t="s">
        <v>44</v>
      </c>
    </row>
    <row r="38" spans="3:13">
      <c r="D38" t="s">
        <v>30</v>
      </c>
    </row>
    <row r="40" spans="3:13">
      <c r="D40" t="s">
        <v>31</v>
      </c>
      <c r="I40" t="s">
        <v>32</v>
      </c>
    </row>
    <row r="42" spans="3:13">
      <c r="C42" s="4"/>
      <c r="D42" s="4" t="s">
        <v>33</v>
      </c>
      <c r="E42" s="4"/>
      <c r="F42" s="4"/>
      <c r="G42" s="4"/>
      <c r="H42" s="4"/>
      <c r="I42" s="4"/>
    </row>
    <row r="43" spans="3:13">
      <c r="C43" s="4"/>
      <c r="D43" s="4"/>
      <c r="E43" s="4"/>
      <c r="F43" s="4"/>
      <c r="G43" s="4"/>
      <c r="H43" s="4"/>
      <c r="I43" s="4"/>
    </row>
    <row r="44" spans="3:13" ht="15.75">
      <c r="C44" s="4"/>
      <c r="D44" s="4" t="s">
        <v>34</v>
      </c>
      <c r="E44" s="4"/>
      <c r="F44" s="4"/>
      <c r="G44" s="4"/>
      <c r="H44" s="12">
        <v>800000</v>
      </c>
      <c r="I44" s="4"/>
      <c r="J44" s="11" t="s">
        <v>38</v>
      </c>
    </row>
    <row r="45" spans="3:13">
      <c r="C45" s="4"/>
      <c r="D45" s="4"/>
      <c r="E45" s="4"/>
      <c r="F45" s="4"/>
      <c r="G45" s="4"/>
      <c r="H45" s="4"/>
      <c r="I45" s="4"/>
    </row>
    <row r="46" spans="3:13">
      <c r="C46" s="4" t="s">
        <v>36</v>
      </c>
      <c r="D46" s="4" t="s">
        <v>37</v>
      </c>
      <c r="E46" s="4"/>
      <c r="F46" s="4"/>
      <c r="G46" s="4"/>
      <c r="H46" s="15">
        <v>200000</v>
      </c>
      <c r="I46" s="4"/>
    </row>
    <row r="47" spans="3:13">
      <c r="C47" s="4"/>
      <c r="D47" s="4"/>
      <c r="E47" s="4"/>
      <c r="F47" s="4"/>
      <c r="G47" s="4"/>
      <c r="H47" s="4"/>
      <c r="I47" s="4"/>
    </row>
    <row r="48" spans="3:13">
      <c r="C48" s="4"/>
      <c r="D48" s="4"/>
      <c r="E48" s="4"/>
      <c r="F48" s="4"/>
      <c r="G48" s="4"/>
      <c r="H48" s="4"/>
      <c r="I48" s="4"/>
    </row>
    <row r="49" spans="3:11" ht="15.75">
      <c r="C49" s="4"/>
      <c r="D49" s="4" t="s">
        <v>35</v>
      </c>
      <c r="E49" s="4"/>
      <c r="F49" s="4"/>
      <c r="G49" s="4"/>
      <c r="H49" s="12">
        <v>1000000</v>
      </c>
      <c r="I49" s="4"/>
      <c r="J49" s="13" t="s">
        <v>40</v>
      </c>
    </row>
    <row r="52" spans="3:11" ht="15.75">
      <c r="C52" s="11" t="s">
        <v>38</v>
      </c>
      <c r="D52" t="s">
        <v>39</v>
      </c>
    </row>
    <row r="54" spans="3:11" ht="15.75">
      <c r="C54" s="13" t="s">
        <v>40</v>
      </c>
      <c r="D54" t="s">
        <v>41</v>
      </c>
    </row>
    <row r="57" spans="3:11">
      <c r="D57" s="18" t="s">
        <v>45</v>
      </c>
    </row>
    <row r="59" spans="3:11">
      <c r="D59" s="16" t="s">
        <v>68</v>
      </c>
      <c r="E59" s="16"/>
      <c r="F59" s="16"/>
      <c r="G59" s="16"/>
      <c r="H59" s="17">
        <v>180000</v>
      </c>
    </row>
    <row r="60" spans="3:11">
      <c r="K60" t="s">
        <v>48</v>
      </c>
    </row>
    <row r="61" spans="3:11">
      <c r="D61" t="s">
        <v>46</v>
      </c>
      <c r="H61" s="5">
        <v>20000</v>
      </c>
    </row>
    <row r="62" spans="3:11">
      <c r="K62" t="s">
        <v>47</v>
      </c>
    </row>
    <row r="63" spans="3:11">
      <c r="H63" s="15">
        <f>+H59+H61</f>
        <v>200000</v>
      </c>
    </row>
    <row r="66" spans="3:16">
      <c r="D66" t="s">
        <v>67</v>
      </c>
    </row>
    <row r="68" spans="3:16">
      <c r="D68" s="16" t="s">
        <v>49</v>
      </c>
      <c r="E68" s="16"/>
      <c r="F68" s="16"/>
    </row>
    <row r="70" spans="3:16">
      <c r="G70" s="22" t="s">
        <v>50</v>
      </c>
      <c r="H70" s="22"/>
      <c r="I70" s="22"/>
      <c r="J70" s="22"/>
      <c r="K70" s="22"/>
      <c r="L70" s="22"/>
      <c r="M70" s="22"/>
      <c r="N70" s="22"/>
      <c r="O70" s="22"/>
      <c r="P70" s="22"/>
    </row>
    <row r="72" spans="3:16">
      <c r="G72" s="18" t="s">
        <v>32</v>
      </c>
      <c r="H72" s="18"/>
      <c r="I72" s="18" t="s">
        <v>51</v>
      </c>
      <c r="J72" s="18"/>
      <c r="K72" s="18" t="s">
        <v>52</v>
      </c>
      <c r="L72" s="18" t="s">
        <v>53</v>
      </c>
      <c r="M72" s="18"/>
      <c r="N72" s="18" t="s">
        <v>54</v>
      </c>
      <c r="O72" s="18"/>
      <c r="P72" s="18"/>
    </row>
    <row r="73" spans="3:16">
      <c r="D73" s="3" t="s">
        <v>55</v>
      </c>
    </row>
    <row r="74" spans="3:16">
      <c r="D74" s="3" t="s">
        <v>56</v>
      </c>
    </row>
    <row r="75" spans="3:16">
      <c r="D75" s="3" t="s">
        <v>57</v>
      </c>
    </row>
    <row r="77" spans="3:16">
      <c r="C77" s="18">
        <v>1</v>
      </c>
      <c r="D77" t="s">
        <v>58</v>
      </c>
      <c r="G77" s="3" t="s">
        <v>59</v>
      </c>
    </row>
    <row r="78" spans="3:16">
      <c r="D78" t="s">
        <v>60</v>
      </c>
      <c r="G78" s="3" t="s">
        <v>59</v>
      </c>
    </row>
    <row r="79" spans="3:16">
      <c r="D79" t="s">
        <v>61</v>
      </c>
      <c r="G79" s="3" t="s">
        <v>59</v>
      </c>
    </row>
    <row r="80" spans="3:16">
      <c r="D80" t="s">
        <v>62</v>
      </c>
      <c r="G80" s="3" t="s">
        <v>59</v>
      </c>
    </row>
    <row r="81" spans="3:9">
      <c r="D81" t="s">
        <v>63</v>
      </c>
      <c r="G81" s="3" t="s">
        <v>59</v>
      </c>
    </row>
    <row r="82" spans="3:9">
      <c r="D82" t="s">
        <v>64</v>
      </c>
      <c r="G82" s="3" t="s">
        <v>59</v>
      </c>
    </row>
    <row r="83" spans="3:9">
      <c r="G83" s="3"/>
    </row>
    <row r="84" spans="3:9">
      <c r="D84" t="s">
        <v>65</v>
      </c>
      <c r="G84" s="3" t="s">
        <v>59</v>
      </c>
    </row>
    <row r="85" spans="3:9">
      <c r="D85" t="s">
        <v>66</v>
      </c>
      <c r="G85" s="3" t="s">
        <v>59</v>
      </c>
    </row>
    <row r="89" spans="3:9">
      <c r="C89" s="18">
        <v>2</v>
      </c>
      <c r="D89" t="s">
        <v>69</v>
      </c>
    </row>
    <row r="90" spans="3:9">
      <c r="D90" t="s">
        <v>70</v>
      </c>
    </row>
    <row r="91" spans="3:9">
      <c r="I91" t="s">
        <v>59</v>
      </c>
    </row>
    <row r="92" spans="3:9">
      <c r="D92" t="s">
        <v>71</v>
      </c>
      <c r="I92" t="s">
        <v>59</v>
      </c>
    </row>
    <row r="93" spans="3:9">
      <c r="D93" t="s">
        <v>72</v>
      </c>
      <c r="I93" t="s">
        <v>59</v>
      </c>
    </row>
    <row r="95" spans="3:9">
      <c r="D95" t="s">
        <v>73</v>
      </c>
    </row>
    <row r="96" spans="3:9">
      <c r="D96" t="s">
        <v>74</v>
      </c>
    </row>
    <row r="99" spans="3:14">
      <c r="D99" t="s">
        <v>75</v>
      </c>
    </row>
    <row r="102" spans="3:14">
      <c r="C102">
        <v>3</v>
      </c>
      <c r="D102" t="s">
        <v>76</v>
      </c>
      <c r="K102" t="s">
        <v>59</v>
      </c>
    </row>
    <row r="103" spans="3:14">
      <c r="D103" t="s">
        <v>77</v>
      </c>
    </row>
    <row r="105" spans="3:14">
      <c r="D105" t="s">
        <v>78</v>
      </c>
    </row>
    <row r="106" spans="3:14">
      <c r="D106" t="s">
        <v>79</v>
      </c>
    </row>
    <row r="109" spans="3:14">
      <c r="C109">
        <v>4</v>
      </c>
      <c r="D109" t="s">
        <v>80</v>
      </c>
      <c r="L109" t="s">
        <v>82</v>
      </c>
    </row>
    <row r="110" spans="3:14">
      <c r="D110" t="s">
        <v>81</v>
      </c>
    </row>
    <row r="112" spans="3:14">
      <c r="C112">
        <v>5</v>
      </c>
      <c r="D112" t="s">
        <v>83</v>
      </c>
      <c r="N112" t="s">
        <v>84</v>
      </c>
    </row>
  </sheetData>
  <mergeCells count="1">
    <mergeCell ref="G70:P7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37"/>
  <sheetViews>
    <sheetView tabSelected="1" topLeftCell="A16" workbookViewId="0">
      <selection activeCell="M16" sqref="M16"/>
    </sheetView>
  </sheetViews>
  <sheetFormatPr baseColWidth="10" defaultColWidth="9.140625" defaultRowHeight="15"/>
  <cols>
    <col min="17" max="17" width="17.7109375" bestFit="1" customWidth="1"/>
  </cols>
  <sheetData>
    <row r="4" spans="3:17">
      <c r="J4" s="3" t="s">
        <v>86</v>
      </c>
      <c r="L4" s="22" t="s">
        <v>88</v>
      </c>
      <c r="M4" s="22"/>
      <c r="N4" s="22" t="s">
        <v>89</v>
      </c>
      <c r="O4" s="22"/>
      <c r="Q4" s="3" t="s">
        <v>92</v>
      </c>
    </row>
    <row r="5" spans="3:17">
      <c r="C5" t="s">
        <v>85</v>
      </c>
      <c r="J5" s="3" t="s">
        <v>87</v>
      </c>
      <c r="L5" t="s">
        <v>90</v>
      </c>
      <c r="M5" t="s">
        <v>91</v>
      </c>
      <c r="N5" t="s">
        <v>90</v>
      </c>
      <c r="O5" t="s">
        <v>91</v>
      </c>
      <c r="Q5" s="3" t="s">
        <v>87</v>
      </c>
    </row>
    <row r="8" spans="3:17">
      <c r="C8" t="s">
        <v>60</v>
      </c>
      <c r="J8" s="5">
        <v>1000000</v>
      </c>
      <c r="Q8" s="5">
        <f>+J8</f>
        <v>1000000</v>
      </c>
    </row>
    <row r="9" spans="3:17">
      <c r="C9" t="s">
        <v>93</v>
      </c>
      <c r="J9" s="5">
        <v>500000</v>
      </c>
      <c r="Q9" s="5">
        <f>+J9</f>
        <v>500000</v>
      </c>
    </row>
    <row r="10" spans="3:17">
      <c r="C10" s="16" t="s">
        <v>97</v>
      </c>
      <c r="D10" s="16"/>
      <c r="E10" s="16"/>
      <c r="F10" s="16"/>
      <c r="G10" s="16"/>
      <c r="H10" s="16"/>
      <c r="I10" s="16"/>
      <c r="J10" s="17">
        <v>2100000</v>
      </c>
      <c r="O10" s="5">
        <v>2100000</v>
      </c>
      <c r="Q10" s="5">
        <f>+J10-O10</f>
        <v>0</v>
      </c>
    </row>
    <row r="11" spans="3:17">
      <c r="C11" s="1" t="s">
        <v>94</v>
      </c>
      <c r="D11" s="1"/>
      <c r="E11" s="1"/>
      <c r="F11" s="1"/>
      <c r="G11" s="1"/>
      <c r="H11" s="1"/>
      <c r="I11" s="1"/>
      <c r="J11" s="9">
        <v>800000</v>
      </c>
      <c r="O11" s="5">
        <v>800000</v>
      </c>
      <c r="Q11" s="5">
        <f>+J11-O11</f>
        <v>0</v>
      </c>
    </row>
    <row r="12" spans="3:17" ht="15.75" thickBot="1">
      <c r="J12" s="19">
        <f>+SUM(J8:J11)</f>
        <v>4400000</v>
      </c>
      <c r="Q12" s="21">
        <f>+SUM(Q8:Q11)</f>
        <v>1500000</v>
      </c>
    </row>
    <row r="15" spans="3:17">
      <c r="C15" t="s">
        <v>95</v>
      </c>
    </row>
    <row r="17" spans="3:9">
      <c r="C17" t="s">
        <v>96</v>
      </c>
    </row>
    <row r="19" spans="3:9">
      <c r="C19" t="s">
        <v>98</v>
      </c>
    </row>
    <row r="21" spans="3:9">
      <c r="C21" t="s">
        <v>99</v>
      </c>
    </row>
    <row r="23" spans="3:9">
      <c r="C23" t="s">
        <v>100</v>
      </c>
    </row>
    <row r="25" spans="3:9">
      <c r="C25" s="20" t="s">
        <v>101</v>
      </c>
      <c r="D25" s="10"/>
      <c r="E25" s="10"/>
      <c r="F25" s="10"/>
    </row>
    <row r="27" spans="3:9">
      <c r="C27" t="s">
        <v>102</v>
      </c>
      <c r="H27" s="5">
        <f>+J10</f>
        <v>2100000</v>
      </c>
    </row>
    <row r="28" spans="3:9">
      <c r="C28" t="s">
        <v>103</v>
      </c>
      <c r="I28" s="5">
        <f>+H27</f>
        <v>2100000</v>
      </c>
    </row>
    <row r="31" spans="3:9">
      <c r="C31" t="s">
        <v>104</v>
      </c>
    </row>
    <row r="34" spans="3:9">
      <c r="C34" s="20" t="s">
        <v>101</v>
      </c>
      <c r="D34" s="10"/>
      <c r="E34" s="10"/>
      <c r="F34" s="10"/>
    </row>
    <row r="36" spans="3:9">
      <c r="C36" t="s">
        <v>105</v>
      </c>
      <c r="H36" s="5">
        <f>+J11</f>
        <v>800000</v>
      </c>
    </row>
    <row r="37" spans="3:9">
      <c r="C37" t="s">
        <v>103</v>
      </c>
      <c r="I37" s="5">
        <f>+H36</f>
        <v>800000</v>
      </c>
    </row>
  </sheetData>
  <mergeCells count="2">
    <mergeCell ref="L4:M4"/>
    <mergeCell ref="N4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10"/>
  <sheetViews>
    <sheetView topLeftCell="A10" workbookViewId="0">
      <selection activeCell="J2" sqref="J2"/>
    </sheetView>
  </sheetViews>
  <sheetFormatPr baseColWidth="10" defaultColWidth="9.140625" defaultRowHeight="15"/>
  <sheetData>
    <row r="6" spans="5:5">
      <c r="E6" s="5"/>
    </row>
    <row r="10" spans="5:5">
      <c r="E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Hidalgo</dc:creator>
  <cp:lastModifiedBy>Usuario de Windows</cp:lastModifiedBy>
  <dcterms:created xsi:type="dcterms:W3CDTF">2018-11-17T14:35:51Z</dcterms:created>
  <dcterms:modified xsi:type="dcterms:W3CDTF">2018-11-28T01:06:57Z</dcterms:modified>
</cp:coreProperties>
</file>